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erl\Desktop\"/>
    </mc:Choice>
  </mc:AlternateContent>
  <bookViews>
    <workbookView xWindow="120" yWindow="48" windowWidth="20472" windowHeight="10860"/>
  </bookViews>
  <sheets>
    <sheet name="GRA|GTA 2013-2014" sheetId="1" r:id="rId1"/>
  </sheets>
  <calcPr calcId="152511"/>
</workbook>
</file>

<file path=xl/calcChain.xml><?xml version="1.0" encoding="utf-8"?>
<calcChain xmlns="http://schemas.openxmlformats.org/spreadsheetml/2006/main">
  <c r="C42" i="1" l="1"/>
  <c r="C41" i="1"/>
  <c r="A40" i="1"/>
  <c r="C40" i="1" s="1"/>
  <c r="C35" i="1"/>
  <c r="C34" i="1"/>
  <c r="A33" i="1"/>
  <c r="C33" i="1" s="1"/>
  <c r="C28" i="1"/>
  <c r="C27" i="1"/>
  <c r="A26" i="1"/>
  <c r="C26" i="1" s="1"/>
  <c r="C21" i="1"/>
  <c r="C20" i="1"/>
  <c r="A19" i="1"/>
  <c r="C19" i="1" s="1"/>
  <c r="C14" i="1"/>
  <c r="C13" i="1"/>
  <c r="A12" i="1"/>
  <c r="C12" i="1" s="1"/>
  <c r="C7" i="1"/>
  <c r="C6" i="1"/>
  <c r="A5" i="1"/>
  <c r="C5" i="1" s="1"/>
  <c r="C24" i="1" l="1"/>
  <c r="C23" i="1"/>
  <c r="C30" i="1"/>
  <c r="C31" i="1" s="1"/>
  <c r="C16" i="1"/>
  <c r="C17" i="1" s="1"/>
  <c r="C44" i="1"/>
  <c r="C45" i="1" s="1"/>
  <c r="C10" i="1"/>
  <c r="C9" i="1"/>
  <c r="C38" i="1"/>
  <c r="C37" i="1"/>
</calcChain>
</file>

<file path=xl/sharedStrings.xml><?xml version="1.0" encoding="utf-8"?>
<sst xmlns="http://schemas.openxmlformats.org/spreadsheetml/2006/main" count="67" uniqueCount="21">
  <si>
    <t>DRAFT: FY 13-14  Fisheries &amp; Wildlife GRA/GTA rates</t>
  </si>
  <si>
    <t>Prepared on: 08/09/2013</t>
  </si>
  <si>
    <t>Annual Rate</t>
  </si>
  <si>
    <t>Salary for 12 months @.49 FTE</t>
  </si>
  <si>
    <t>*Assuming that pay for summer is same as academic year</t>
  </si>
  <si>
    <t>Tuition &amp; Fees $4,857/term x 3</t>
  </si>
  <si>
    <t>*Academic year tuition only.  For state  funds and grants that do not pay tuition, it will be reimbursed/not charged.  Summer is never reimbursed.</t>
  </si>
  <si>
    <t>Student 85% health insurance $811/term x 4</t>
  </si>
  <si>
    <t>*For E &amp; G funds only, this cost will be reimbursed (student only cost)</t>
  </si>
  <si>
    <t>Dependent/s 50% health insurance</t>
  </si>
  <si>
    <t xml:space="preserve"> ?? </t>
  </si>
  <si>
    <t xml:space="preserve">*Dept/grant picks up 50% of dependent premium cost +Partner $171.19, +Child/ren $119.84, +Both $290.99 </t>
  </si>
  <si>
    <t>OPE 8.55% of salary</t>
  </si>
  <si>
    <t>Salary for 12 months @.20 FTE</t>
  </si>
  <si>
    <t>Dependents 50% health insurance</t>
  </si>
  <si>
    <t>Salary for 9 months @.49 FTE</t>
  </si>
  <si>
    <t>Salary for 9 months @.20 FTE</t>
  </si>
  <si>
    <t>Note:  If GRA/GTA appointment is split between two fund sources, the cost for tuition, fees and health insurance will be pro-rated between the funds sources.</t>
  </si>
  <si>
    <t>MS students</t>
  </si>
  <si>
    <t>PhD students</t>
  </si>
  <si>
    <t>Standard appointments are .20 FTE or .49 FTE (minimum appointment for tuition is .20 FTE)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</si>
</sst>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color theme="3" tint="0.3999755851924192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16">
    <xf numFmtId="0" fontId="0" fillId="0" borderId="0" xfId="0"/>
    <xf numFmtId="14" fontId="1" fillId="0" borderId="0" xfId="1" applyNumberFormat="1" applyAlignment="1">
      <alignment horizontal="left"/>
    </xf>
    <xf numFmtId="14" fontId="2" fillId="0" borderId="0" xfId="1" applyNumberFormat="1" applyFont="1"/>
    <xf numFmtId="0" fontId="1" fillId="0" borderId="0" xfId="1"/>
    <xf numFmtId="0" fontId="0" fillId="0" borderId="0" xfId="1" applyFont="1"/>
    <xf numFmtId="43" fontId="2" fillId="0" borderId="0" xfId="1" applyNumberFormat="1" applyFont="1"/>
    <xf numFmtId="43" fontId="1" fillId="0" borderId="0" xfId="1" applyNumberFormat="1"/>
    <xf numFmtId="164" fontId="0" fillId="0" borderId="0" xfId="2" applyNumberFormat="1" applyFont="1"/>
    <xf numFmtId="41" fontId="1" fillId="0" borderId="0" xfId="1" applyNumberFormat="1"/>
    <xf numFmtId="0" fontId="2" fillId="0" borderId="0" xfId="1" applyFont="1"/>
    <xf numFmtId="41" fontId="3" fillId="0" borderId="0" xfId="1" applyNumberFormat="1" applyFont="1"/>
    <xf numFmtId="41" fontId="1" fillId="0" borderId="1" xfId="1" applyNumberFormat="1" applyBorder="1"/>
    <xf numFmtId="41" fontId="1" fillId="0" borderId="0" xfId="1" applyNumberFormat="1" applyBorder="1"/>
    <xf numFmtId="165" fontId="0" fillId="0" borderId="0" xfId="3" applyNumberFormat="1" applyFont="1"/>
    <xf numFmtId="164" fontId="3" fillId="0" borderId="0" xfId="2" applyNumberFormat="1" applyFont="1"/>
    <xf numFmtId="0" fontId="3" fillId="0" borderId="0" xfId="1" applyFont="1"/>
  </cellXfs>
  <cellStyles count="6">
    <cellStyle name="Comma 2" xfId="2"/>
    <cellStyle name="Currency 2" xfId="3"/>
    <cellStyle name="Normal" xfId="0" builtinId="0"/>
    <cellStyle name="Normal 2" xfId="1"/>
    <cellStyle name="Normal 2 2" xfId="4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tabSelected="1" zoomScaleNormal="100" workbookViewId="0">
      <selection activeCell="C1" sqref="C1"/>
    </sheetView>
  </sheetViews>
  <sheetFormatPr defaultColWidth="9.109375" defaultRowHeight="13.2" x14ac:dyDescent="0.25"/>
  <cols>
    <col min="1" max="1" width="12.33203125" style="3" customWidth="1"/>
    <col min="2" max="2" width="38.88671875" style="3" bestFit="1" customWidth="1"/>
    <col min="3" max="3" width="10.33203125" style="3" bestFit="1" customWidth="1"/>
    <col min="4" max="4" width="123.44140625" style="3" customWidth="1"/>
    <col min="5" max="16384" width="9.109375" style="3"/>
  </cols>
  <sheetData>
    <row r="1" spans="1:4" x14ac:dyDescent="0.25">
      <c r="A1" s="1"/>
      <c r="B1" s="2" t="s">
        <v>0</v>
      </c>
    </row>
    <row r="2" spans="1:4" ht="14.4" x14ac:dyDescent="0.3">
      <c r="B2" s="4" t="s">
        <v>1</v>
      </c>
    </row>
    <row r="3" spans="1:4" x14ac:dyDescent="0.25">
      <c r="B3" s="5"/>
      <c r="C3" s="6"/>
    </row>
    <row r="4" spans="1:4" x14ac:dyDescent="0.25">
      <c r="A4" s="3" t="s">
        <v>2</v>
      </c>
    </row>
    <row r="5" spans="1:4" ht="14.4" x14ac:dyDescent="0.3">
      <c r="A5" s="7">
        <f>A48</f>
        <v>42516</v>
      </c>
      <c r="B5" s="3" t="s">
        <v>3</v>
      </c>
      <c r="C5" s="8">
        <f>A5*0.49</f>
        <v>20832.84</v>
      </c>
      <c r="D5" s="3" t="s">
        <v>4</v>
      </c>
    </row>
    <row r="6" spans="1:4" x14ac:dyDescent="0.25">
      <c r="A6" s="8"/>
      <c r="B6" s="9" t="s">
        <v>5</v>
      </c>
      <c r="C6" s="8">
        <f>(((3789+430)*1.08))*3</f>
        <v>13669.560000000001</v>
      </c>
      <c r="D6" s="3" t="s">
        <v>6</v>
      </c>
    </row>
    <row r="7" spans="1:4" x14ac:dyDescent="0.25">
      <c r="A7" s="8"/>
      <c r="B7" s="3" t="s">
        <v>7</v>
      </c>
      <c r="C7" s="8">
        <f>(270.46*3)*4</f>
        <v>3245.5199999999995</v>
      </c>
      <c r="D7" s="3" t="s">
        <v>8</v>
      </c>
    </row>
    <row r="8" spans="1:4" x14ac:dyDescent="0.25">
      <c r="A8" s="8"/>
      <c r="B8" s="3" t="s">
        <v>9</v>
      </c>
      <c r="C8" s="10" t="s">
        <v>10</v>
      </c>
      <c r="D8" s="9" t="s">
        <v>11</v>
      </c>
    </row>
    <row r="9" spans="1:4" x14ac:dyDescent="0.25">
      <c r="A9" s="8"/>
      <c r="B9" s="3" t="s">
        <v>12</v>
      </c>
      <c r="C9" s="8">
        <f>0.0855*C5</f>
        <v>1781.2078200000001</v>
      </c>
    </row>
    <row r="10" spans="1:4" x14ac:dyDescent="0.25">
      <c r="A10" s="8"/>
      <c r="C10" s="11">
        <f>SUM(C5:C8)</f>
        <v>37747.919999999998</v>
      </c>
    </row>
    <row r="11" spans="1:4" x14ac:dyDescent="0.25">
      <c r="A11" s="8"/>
      <c r="C11" s="8"/>
    </row>
    <row r="12" spans="1:4" ht="14.4" x14ac:dyDescent="0.3">
      <c r="A12" s="7">
        <f>A48</f>
        <v>42516</v>
      </c>
      <c r="B12" s="3" t="s">
        <v>13</v>
      </c>
      <c r="C12" s="8">
        <f>A12*0.2</f>
        <v>8503.2000000000007</v>
      </c>
      <c r="D12" s="3" t="s">
        <v>4</v>
      </c>
    </row>
    <row r="13" spans="1:4" x14ac:dyDescent="0.25">
      <c r="A13" s="8"/>
      <c r="B13" s="9" t="s">
        <v>5</v>
      </c>
      <c r="C13" s="8">
        <f>(((3789+430)*1.08))*3</f>
        <v>13669.560000000001</v>
      </c>
      <c r="D13" s="3" t="s">
        <v>6</v>
      </c>
    </row>
    <row r="14" spans="1:4" x14ac:dyDescent="0.25">
      <c r="A14" s="8"/>
      <c r="B14" s="3" t="s">
        <v>7</v>
      </c>
      <c r="C14" s="8">
        <f>(270.46*3)*4</f>
        <v>3245.5199999999995</v>
      </c>
      <c r="D14" s="3" t="s">
        <v>8</v>
      </c>
    </row>
    <row r="15" spans="1:4" x14ac:dyDescent="0.25">
      <c r="A15" s="8"/>
      <c r="B15" s="3" t="s">
        <v>14</v>
      </c>
      <c r="C15" s="10" t="s">
        <v>10</v>
      </c>
      <c r="D15" s="9" t="s">
        <v>11</v>
      </c>
    </row>
    <row r="16" spans="1:4" x14ac:dyDescent="0.25">
      <c r="A16" s="8"/>
      <c r="B16" s="3" t="s">
        <v>12</v>
      </c>
      <c r="C16" s="8">
        <f>0.0855*C12</f>
        <v>727.0236000000001</v>
      </c>
    </row>
    <row r="17" spans="1:4" x14ac:dyDescent="0.25">
      <c r="A17" s="8"/>
      <c r="C17" s="11">
        <f>SUM(C12:C16)</f>
        <v>26145.303600000003</v>
      </c>
    </row>
    <row r="18" spans="1:4" x14ac:dyDescent="0.25">
      <c r="A18" s="8"/>
      <c r="C18" s="12"/>
    </row>
    <row r="19" spans="1:4" ht="14.4" x14ac:dyDescent="0.3">
      <c r="A19" s="7">
        <f>A48</f>
        <v>42516</v>
      </c>
      <c r="B19" s="9" t="s">
        <v>15</v>
      </c>
      <c r="C19" s="7">
        <f>(A19/12*0.49)*9</f>
        <v>15624.63</v>
      </c>
      <c r="D19" s="3" t="s">
        <v>4</v>
      </c>
    </row>
    <row r="20" spans="1:4" x14ac:dyDescent="0.25">
      <c r="A20" s="8"/>
      <c r="B20" s="9" t="s">
        <v>5</v>
      </c>
      <c r="C20" s="8">
        <f>(((3789+430)*1.08))*3</f>
        <v>13669.560000000001</v>
      </c>
      <c r="D20" s="3" t="s">
        <v>6</v>
      </c>
    </row>
    <row r="21" spans="1:4" x14ac:dyDescent="0.25">
      <c r="A21" s="8"/>
      <c r="B21" s="3" t="s">
        <v>7</v>
      </c>
      <c r="C21" s="8">
        <f>(270.46*3)*4</f>
        <v>3245.5199999999995</v>
      </c>
      <c r="D21" s="3" t="s">
        <v>8</v>
      </c>
    </row>
    <row r="22" spans="1:4" x14ac:dyDescent="0.25">
      <c r="A22" s="8"/>
      <c r="B22" s="3" t="s">
        <v>9</v>
      </c>
      <c r="C22" s="10" t="s">
        <v>10</v>
      </c>
      <c r="D22" s="9" t="s">
        <v>11</v>
      </c>
    </row>
    <row r="23" spans="1:4" x14ac:dyDescent="0.25">
      <c r="A23" s="8"/>
      <c r="B23" s="3" t="s">
        <v>12</v>
      </c>
      <c r="C23" s="8">
        <f>0.0855*C19</f>
        <v>1335.9058649999999</v>
      </c>
    </row>
    <row r="24" spans="1:4" x14ac:dyDescent="0.25">
      <c r="A24" s="8"/>
      <c r="C24" s="11">
        <f>SUM(C19:C22)</f>
        <v>32539.710000000003</v>
      </c>
    </row>
    <row r="25" spans="1:4" x14ac:dyDescent="0.25">
      <c r="A25" s="8"/>
      <c r="C25" s="8"/>
    </row>
    <row r="26" spans="1:4" ht="14.4" x14ac:dyDescent="0.3">
      <c r="A26" s="7">
        <f>A48</f>
        <v>42516</v>
      </c>
      <c r="B26" s="9" t="s">
        <v>16</v>
      </c>
      <c r="C26" s="7">
        <f>(A26/12*0.2)*9</f>
        <v>6377.4000000000005</v>
      </c>
      <c r="D26" s="3" t="s">
        <v>4</v>
      </c>
    </row>
    <row r="27" spans="1:4" x14ac:dyDescent="0.25">
      <c r="A27" s="8"/>
      <c r="B27" s="9" t="s">
        <v>5</v>
      </c>
      <c r="C27" s="8">
        <f>(((3789+430)*1.08))*3</f>
        <v>13669.560000000001</v>
      </c>
      <c r="D27" s="3" t="s">
        <v>6</v>
      </c>
    </row>
    <row r="28" spans="1:4" x14ac:dyDescent="0.25">
      <c r="A28" s="8"/>
      <c r="B28" s="3" t="s">
        <v>7</v>
      </c>
      <c r="C28" s="8">
        <f>(270.46*3)*4</f>
        <v>3245.5199999999995</v>
      </c>
      <c r="D28" s="3" t="s">
        <v>8</v>
      </c>
    </row>
    <row r="29" spans="1:4" x14ac:dyDescent="0.25">
      <c r="A29" s="8"/>
      <c r="B29" s="3" t="s">
        <v>14</v>
      </c>
      <c r="C29" s="10" t="s">
        <v>10</v>
      </c>
      <c r="D29" s="9" t="s">
        <v>11</v>
      </c>
    </row>
    <row r="30" spans="1:4" x14ac:dyDescent="0.25">
      <c r="A30" s="8"/>
      <c r="B30" s="3" t="s">
        <v>12</v>
      </c>
      <c r="C30" s="8">
        <f>0.0855*C26</f>
        <v>545.2677000000001</v>
      </c>
    </row>
    <row r="31" spans="1:4" x14ac:dyDescent="0.25">
      <c r="A31" s="8"/>
      <c r="C31" s="11">
        <f>SUM(C26:C30)</f>
        <v>23837.747700000004</v>
      </c>
    </row>
    <row r="32" spans="1:4" x14ac:dyDescent="0.25">
      <c r="A32" s="8"/>
      <c r="C32" s="12"/>
    </row>
    <row r="33" spans="1:4" ht="14.4" hidden="1" x14ac:dyDescent="0.3">
      <c r="A33" s="13">
        <f>A49</f>
        <v>0</v>
      </c>
      <c r="B33" s="3" t="s">
        <v>3</v>
      </c>
      <c r="C33" s="8">
        <f>A33*0.49</f>
        <v>0</v>
      </c>
      <c r="D33" s="3" t="s">
        <v>4</v>
      </c>
    </row>
    <row r="34" spans="1:4" hidden="1" x14ac:dyDescent="0.25">
      <c r="A34" s="8"/>
      <c r="B34" s="9" t="s">
        <v>5</v>
      </c>
      <c r="C34" s="8">
        <f>(((3789+430)*1.08)+300)*3</f>
        <v>14569.560000000001</v>
      </c>
      <c r="D34" s="3" t="s">
        <v>6</v>
      </c>
    </row>
    <row r="35" spans="1:4" hidden="1" x14ac:dyDescent="0.25">
      <c r="A35" s="8"/>
      <c r="B35" s="3" t="s">
        <v>7</v>
      </c>
      <c r="C35" s="8">
        <f>(270.46*3)*4</f>
        <v>3245.5199999999995</v>
      </c>
      <c r="D35" s="3" t="s">
        <v>8</v>
      </c>
    </row>
    <row r="36" spans="1:4" hidden="1" x14ac:dyDescent="0.25">
      <c r="A36" s="8"/>
      <c r="B36" s="3" t="s">
        <v>14</v>
      </c>
      <c r="C36" s="10" t="s">
        <v>10</v>
      </c>
      <c r="D36" s="9" t="s">
        <v>11</v>
      </c>
    </row>
    <row r="37" spans="1:4" hidden="1" x14ac:dyDescent="0.25">
      <c r="A37" s="8"/>
      <c r="B37" s="3" t="s">
        <v>12</v>
      </c>
      <c r="C37" s="8">
        <f>0.0855*C33</f>
        <v>0</v>
      </c>
    </row>
    <row r="38" spans="1:4" hidden="1" x14ac:dyDescent="0.25">
      <c r="A38" s="8"/>
      <c r="C38" s="11">
        <f>SUM(C33:C37)</f>
        <v>17815.080000000002</v>
      </c>
    </row>
    <row r="39" spans="1:4" hidden="1" x14ac:dyDescent="0.25">
      <c r="A39" s="8"/>
      <c r="C39" s="8"/>
    </row>
    <row r="40" spans="1:4" ht="14.4" hidden="1" x14ac:dyDescent="0.3">
      <c r="A40" s="13">
        <f>A49</f>
        <v>0</v>
      </c>
      <c r="B40" s="3" t="s">
        <v>13</v>
      </c>
      <c r="C40" s="8">
        <f>A40*0.2</f>
        <v>0</v>
      </c>
      <c r="D40" s="3" t="s">
        <v>4</v>
      </c>
    </row>
    <row r="41" spans="1:4" hidden="1" x14ac:dyDescent="0.25">
      <c r="B41" s="9" t="s">
        <v>5</v>
      </c>
      <c r="C41" s="8">
        <f>(((3789+430)*1.08)+300)*3</f>
        <v>14569.560000000001</v>
      </c>
      <c r="D41" s="3" t="s">
        <v>6</v>
      </c>
    </row>
    <row r="42" spans="1:4" hidden="1" x14ac:dyDescent="0.25">
      <c r="B42" s="3" t="s">
        <v>7</v>
      </c>
      <c r="C42" s="8">
        <f>(270.46*3)*4</f>
        <v>3245.5199999999995</v>
      </c>
      <c r="D42" s="3" t="s">
        <v>8</v>
      </c>
    </row>
    <row r="43" spans="1:4" hidden="1" x14ac:dyDescent="0.25">
      <c r="B43" s="3" t="s">
        <v>14</v>
      </c>
      <c r="C43" s="10" t="s">
        <v>10</v>
      </c>
      <c r="D43" s="9" t="s">
        <v>11</v>
      </c>
    </row>
    <row r="44" spans="1:4" hidden="1" x14ac:dyDescent="0.25">
      <c r="B44" s="3" t="s">
        <v>12</v>
      </c>
      <c r="C44" s="8">
        <f>0.0855*C40</f>
        <v>0</v>
      </c>
    </row>
    <row r="45" spans="1:4" hidden="1" x14ac:dyDescent="0.25">
      <c r="C45" s="11">
        <f>SUM(C40:C44)</f>
        <v>17815.080000000002</v>
      </c>
    </row>
    <row r="46" spans="1:4" hidden="1" x14ac:dyDescent="0.25"/>
    <row r="47" spans="1:4" x14ac:dyDescent="0.25">
      <c r="A47" s="3" t="s">
        <v>17</v>
      </c>
    </row>
    <row r="48" spans="1:4" x14ac:dyDescent="0.25">
      <c r="A48" s="14">
        <v>42516</v>
      </c>
      <c r="B48" s="3" t="s">
        <v>18</v>
      </c>
    </row>
    <row r="49" spans="1:2" hidden="1" x14ac:dyDescent="0.25">
      <c r="A49" s="15">
        <v>0</v>
      </c>
      <c r="B49" s="3" t="s">
        <v>19</v>
      </c>
    </row>
    <row r="50" spans="1:2" x14ac:dyDescent="0.25">
      <c r="A50" s="3" t="s">
        <v>20</v>
      </c>
    </row>
  </sheetData>
  <pageMargins left="0.7" right="0.7" top="0.75" bottom="0.75" header="0.3" footer="0.3"/>
  <pageSetup scale="67" orientation="landscape" r:id="rId1"/>
  <headerFooter>
    <oddFooter>&amp;C&amp;A&amp;RPrinted on: &amp;D  &amp;T
Page &amp;P of &amp;N</oddFooter>
  </headerFooter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GRA|GTA 2013-2014</vt:lpstr>
    </vt:vector>
  </TitlesOfParts>
  <Company>Oregon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Support</dc:creator>
  <cp:lastModifiedBy>Auer, Leighann</cp:lastModifiedBy>
  <dcterms:created xsi:type="dcterms:W3CDTF">2013-08-12T20:51:07Z</dcterms:created>
  <dcterms:modified xsi:type="dcterms:W3CDTF">2013-11-08T16:55:45Z</dcterms:modified>
</cp:coreProperties>
</file>